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20115" windowHeight="7755"/>
  </bookViews>
  <sheets>
    <sheet name="4.1.2" sheetId="1" r:id="rId1"/>
  </sheets>
  <calcPr calcId="125725"/>
</workbook>
</file>

<file path=xl/calcChain.xml><?xml version="1.0" encoding="utf-8"?>
<calcChain xmlns="http://schemas.openxmlformats.org/spreadsheetml/2006/main">
  <c r="C42" i="1"/>
  <c r="C41"/>
  <c r="C40"/>
  <c r="C39"/>
  <c r="C38"/>
  <c r="C37"/>
  <c r="C43" s="1"/>
  <c r="C33"/>
  <c r="C32"/>
  <c r="C31"/>
  <c r="C30"/>
  <c r="C34" s="1"/>
  <c r="C29"/>
  <c r="C25"/>
  <c r="C24"/>
  <c r="C23"/>
  <c r="C22"/>
  <c r="C26" s="1"/>
  <c r="C18"/>
  <c r="C17"/>
  <c r="C16"/>
  <c r="C15"/>
  <c r="C19" s="1"/>
  <c r="C11"/>
  <c r="C10"/>
  <c r="C9"/>
  <c r="C12" s="1"/>
  <c r="C8"/>
  <c r="C7"/>
  <c r="C6"/>
</calcChain>
</file>

<file path=xl/sharedStrings.xml><?xml version="1.0" encoding="utf-8"?>
<sst xmlns="http://schemas.openxmlformats.org/spreadsheetml/2006/main" count="57" uniqueCount="20">
  <si>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</si>
  <si>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</si>
  <si>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</si>
  <si>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</si>
  <si>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</si>
  <si>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Library Books</t>
  </si>
  <si>
    <t>Computer Equipment</t>
  </si>
  <si>
    <t>Office Equipment</t>
  </si>
  <si>
    <t>Electrical Equipment</t>
  </si>
  <si>
    <t>Furniture Equipment</t>
  </si>
  <si>
    <t>Screening Printing Equipment</t>
  </si>
  <si>
    <t>2018-19</t>
  </si>
  <si>
    <t>2019-20</t>
  </si>
  <si>
    <t>2020-21</t>
  </si>
  <si>
    <t>2021-22</t>
  </si>
  <si>
    <t>2022-23</t>
  </si>
  <si>
    <r>
      <t xml:space="preserve">BHARATI VIDYAPEETH’S
</t>
    </r>
    <r>
      <rPr>
        <b/>
        <sz val="14"/>
        <color theme="1"/>
        <rFont val="Calibri"/>
        <family val="2"/>
        <scheme val="minor"/>
      </rPr>
      <t>COLLEGE OF FINE ARTS</t>
    </r>
    <r>
      <rPr>
        <sz val="11"/>
        <color theme="1"/>
        <rFont val="Calibri"/>
        <family val="2"/>
        <scheme val="minor"/>
      </rPr>
      <t xml:space="preserve">
Approved by AICTE Affiliated to Savitribai Phule Pune University, Pune</t>
    </r>
  </si>
  <si>
    <t>CAPITAL EXPENDITURE</t>
  </si>
  <si>
    <t>Campus Development</t>
  </si>
  <si>
    <t>Infrastructure Usages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</si>
</sst>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3" xfId="0" applyFont="1" applyBorder="1"/>
    <xf numFmtId="0" fontId="0" fillId="0" borderId="3" xfId="0" applyBorder="1"/>
    <xf numFmtId="164" fontId="3" fillId="0" borderId="3" xfId="1" applyFont="1" applyFill="1" applyBorder="1" applyAlignment="1">
      <alignment vertical="center"/>
    </xf>
    <xf numFmtId="164" fontId="0" fillId="0" borderId="3" xfId="1" applyFont="1" applyBorder="1"/>
    <xf numFmtId="164" fontId="2" fillId="0" borderId="3" xfId="1" applyFont="1" applyBorder="1"/>
    <xf numFmtId="0" fontId="0" fillId="0" borderId="3" xfId="0" applyFont="1" applyBorder="1"/>
    <xf numFmtId="164" fontId="1" fillId="0" borderId="3" xfId="0" applyNumberFormat="1" applyFont="1" applyBorder="1"/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right" vertical="top" wrapText="1"/>
    </xf>
    <xf numFmtId="2" fontId="0" fillId="0" borderId="3" xfId="0" applyNumberFormat="1" applyFont="1" applyBorder="1" applyAlignment="1">
      <alignment horizontal="right" vertical="top" wrapText="1"/>
    </xf>
    <xf numFmtId="164" fontId="1" fillId="0" borderId="3" xfId="1" applyFont="1" applyBorder="1"/>
    <xf numFmtId="0" fontId="1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1855301</xdr:colOff>
      <xdr:row>0</xdr:row>
      <xdr:rowOff>49696</xdr:rowOff>
    </xdr:from>
    <xdr:to>
      <xdr:col>1</xdr:col>
      <xdr:colOff>969063</xdr:colOff>
      <xdr:row>0</xdr:row>
      <xdr:rowOff>1011240</xdr:rowOff>
    </xdr:to>
    <xdr:pic>
      <xdr:nvPicPr>
        <xdr:cNvPr id="2" name="Picture 1" descr="Bharati Vidyapeeth Universit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5301" y="49696"/>
          <a:ext cx="1200979" cy="9615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C43"/>
  <sheetViews>
    <sheetView tabSelected="1" zoomScale="115" zoomScaleNormal="115" workbookViewId="0">
      <selection activeCell="A4" sqref="A4:C43"/>
    </sheetView>
  </sheetViews>
  <sheetFormatPr defaultColWidth="36.28515625" defaultRowHeight="15"/>
  <cols>
    <col min="1" max="1" width="31.28515625" customWidth="1"/>
    <col min="2" max="2" width="24.7109375" customWidth="1"/>
    <col min="3" max="3" width="17.140625" customWidth="1"/>
  </cols>
  <sheetData>
    <row r="1" spans="1:3" ht="113.25" customHeight="1">
      <c r="A1" s="10" t="s">
        <v>16</v>
      </c>
      <c r="B1" s="11"/>
      <c r="C1" s="11"/>
    </row>
    <row r="2" spans="1:3" ht="33.75" customHeight="1">
      <c r="A2" s="14" t="s">
        <v>0</v>
      </c>
      <c r="B2" s="14"/>
      <c r="C2" s="14"/>
    </row>
    <row r="3" spans="1:3" ht="11.25" customHeight="1">
      <c r="A3" s="8"/>
      <c r="B3" s="8"/>
      <c r="C3" s="8"/>
    </row>
    <row r="4" spans="1:3" ht="15.75" customHeight="1">
      <c r="A4" s="15" t="s">
        <v>15</v>
      </c>
      <c r="B4" s="15"/>
      <c r="C4" s="15"/>
    </row>
    <row r="5" spans="1:3" ht="78.75" customHeight="1">
      <c r="A5" s="16" t="s">
        <v>1</v>
      </c>
      <c r="B5" s="16" t="s">
        <v>2</v>
      </c>
      <c r="C5" s="16" t="s">
        <v>3</v>
      </c>
    </row>
    <row r="6" spans="1:3" ht="16.5">
      <c r="A6" s="3" t="s">
        <v>17</v>
      </c>
      <c r="B6" s="2" t="s">
        <v>18</v>
      </c>
      <c r="C6" s="4">
        <f>2312753/100000</f>
        <v>23.12753</v>
      </c>
    </row>
    <row r="7" spans="1:3" ht="16.5">
      <c r="A7" s="3"/>
      <c r="B7" s="2" t="s">
        <v>6</v>
      </c>
      <c r="C7" s="4">
        <f>560000/100000</f>
        <v>5.6</v>
      </c>
    </row>
    <row r="8" spans="1:3" ht="16.5">
      <c r="A8" s="3"/>
      <c r="B8" s="2" t="s">
        <v>8</v>
      </c>
      <c r="C8" s="4">
        <f>45725/100000</f>
        <v>0.45724999999999999</v>
      </c>
    </row>
    <row r="9" spans="1:3" ht="16.5">
      <c r="A9" s="3"/>
      <c r="B9" s="2" t="s">
        <v>19</v>
      </c>
      <c r="C9" s="4">
        <f>2880000/100000</f>
        <v>28.8</v>
      </c>
    </row>
    <row r="10" spans="1:3" ht="16.5">
      <c r="A10" s="3"/>
      <c r="B10" s="2" t="s">
        <v>5</v>
      </c>
      <c r="C10" s="4">
        <f>1440/100000</f>
        <v>1.44E-2</v>
      </c>
    </row>
    <row r="11" spans="1:3" ht="16.5">
      <c r="A11" s="3"/>
      <c r="B11" s="2" t="s">
        <v>7</v>
      </c>
      <c r="C11" s="4">
        <f>69502/100000</f>
        <v>0.69501999999999997</v>
      </c>
    </row>
    <row r="12" spans="1:3">
      <c r="A12" s="13" t="s">
        <v>4</v>
      </c>
      <c r="B12" s="13"/>
      <c r="C12" s="7">
        <f>SUM(C6:C11)</f>
        <v>58.694200000000002</v>
      </c>
    </row>
    <row r="13" spans="1:3">
      <c r="A13" s="15" t="s">
        <v>14</v>
      </c>
      <c r="B13" s="15"/>
      <c r="C13" s="15"/>
    </row>
    <row r="14" spans="1:3" ht="75">
      <c r="A14" s="9" t="s">
        <v>1</v>
      </c>
      <c r="B14" s="9" t="s">
        <v>2</v>
      </c>
      <c r="C14" s="9" t="s">
        <v>3</v>
      </c>
    </row>
    <row r="15" spans="1:3" ht="16.5">
      <c r="A15" s="3" t="s">
        <v>17</v>
      </c>
      <c r="B15" s="17" t="s">
        <v>18</v>
      </c>
      <c r="C15" s="18">
        <f>1316000/100000</f>
        <v>13.16</v>
      </c>
    </row>
    <row r="16" spans="1:3">
      <c r="A16" s="9"/>
      <c r="B16" s="2" t="s">
        <v>6</v>
      </c>
      <c r="C16" s="4">
        <f>3003/100000</f>
        <v>3.0030000000000001E-2</v>
      </c>
    </row>
    <row r="17" spans="1:3">
      <c r="A17" s="2"/>
      <c r="B17" s="17" t="s">
        <v>19</v>
      </c>
      <c r="C17" s="19">
        <f>2880000/100000</f>
        <v>28.8</v>
      </c>
    </row>
    <row r="18" spans="1:3">
      <c r="A18" s="2"/>
      <c r="B18" s="2" t="s">
        <v>5</v>
      </c>
      <c r="C18" s="4">
        <f>2500/100000</f>
        <v>2.5000000000000001E-2</v>
      </c>
    </row>
    <row r="19" spans="1:3">
      <c r="A19" s="13" t="s">
        <v>4</v>
      </c>
      <c r="B19" s="13"/>
      <c r="C19" s="7">
        <f>SUM(C15:C18)</f>
        <v>42.015030000000003</v>
      </c>
    </row>
    <row r="20" spans="1:3">
      <c r="A20" s="15" t="s">
        <v>13</v>
      </c>
      <c r="B20" s="15"/>
      <c r="C20" s="15"/>
    </row>
    <row r="21" spans="1:3" ht="75">
      <c r="A21" s="9" t="s">
        <v>1</v>
      </c>
      <c r="B21" s="9" t="s">
        <v>2</v>
      </c>
      <c r="C21" s="9" t="s">
        <v>3</v>
      </c>
    </row>
    <row r="22" spans="1:3" ht="16.5">
      <c r="A22" s="3" t="s">
        <v>17</v>
      </c>
      <c r="B22" s="2" t="s">
        <v>18</v>
      </c>
      <c r="C22" s="4">
        <f>1316000/100000</f>
        <v>13.16</v>
      </c>
    </row>
    <row r="23" spans="1:3">
      <c r="A23" s="2"/>
      <c r="B23" s="2" t="s">
        <v>6</v>
      </c>
      <c r="C23" s="4">
        <f>26000/100000</f>
        <v>0.26</v>
      </c>
    </row>
    <row r="24" spans="1:3">
      <c r="A24" s="2"/>
      <c r="B24" s="2" t="s">
        <v>19</v>
      </c>
      <c r="C24" s="4">
        <f>2880000/100000</f>
        <v>28.8</v>
      </c>
    </row>
    <row r="25" spans="1:3">
      <c r="A25" s="2"/>
      <c r="B25" s="2" t="s">
        <v>5</v>
      </c>
      <c r="C25" s="4">
        <f>1040/100000</f>
        <v>1.04E-2</v>
      </c>
    </row>
    <row r="26" spans="1:3">
      <c r="A26" s="13" t="s">
        <v>4</v>
      </c>
      <c r="B26" s="13"/>
      <c r="C26" s="20">
        <f>SUM(C22:C25)</f>
        <v>42.230399999999996</v>
      </c>
    </row>
    <row r="27" spans="1:3">
      <c r="A27" s="21" t="s">
        <v>12</v>
      </c>
      <c r="B27" s="21"/>
      <c r="C27" s="21"/>
    </row>
    <row r="28" spans="1:3" ht="75">
      <c r="A28" s="9" t="s">
        <v>1</v>
      </c>
      <c r="B28" s="9" t="s">
        <v>2</v>
      </c>
      <c r="C28" s="9" t="s">
        <v>3</v>
      </c>
    </row>
    <row r="29" spans="1:3" ht="16.5">
      <c r="A29" s="3" t="s">
        <v>17</v>
      </c>
      <c r="B29" s="6" t="s">
        <v>6</v>
      </c>
      <c r="C29" s="5">
        <f>125500/100000</f>
        <v>1.2549999999999999</v>
      </c>
    </row>
    <row r="30" spans="1:3">
      <c r="A30" s="1"/>
      <c r="B30" s="2" t="s">
        <v>19</v>
      </c>
      <c r="C30" s="4">
        <f>2880000/100000</f>
        <v>28.8</v>
      </c>
    </row>
    <row r="31" spans="1:3">
      <c r="A31" s="1"/>
      <c r="B31" s="2" t="s">
        <v>18</v>
      </c>
      <c r="C31" s="4">
        <f>1316000/100000</f>
        <v>13.16</v>
      </c>
    </row>
    <row r="32" spans="1:3">
      <c r="A32" s="1"/>
      <c r="B32" s="6" t="s">
        <v>5</v>
      </c>
      <c r="C32" s="5">
        <f>3280/100000</f>
        <v>3.2800000000000003E-2</v>
      </c>
    </row>
    <row r="33" spans="1:3">
      <c r="A33" s="1"/>
      <c r="B33" s="6" t="s">
        <v>10</v>
      </c>
      <c r="C33" s="5">
        <f>8293/100000</f>
        <v>8.2930000000000004E-2</v>
      </c>
    </row>
    <row r="34" spans="1:3">
      <c r="A34" s="13" t="s">
        <v>4</v>
      </c>
      <c r="B34" s="13"/>
      <c r="C34" s="7">
        <f>SUM(C29:C33)</f>
        <v>43.330730000000003</v>
      </c>
    </row>
    <row r="35" spans="1:3">
      <c r="A35" s="21" t="s">
        <v>11</v>
      </c>
      <c r="B35" s="21"/>
      <c r="C35" s="21"/>
    </row>
    <row r="36" spans="1:3" ht="75">
      <c r="A36" s="9" t="s">
        <v>1</v>
      </c>
      <c r="B36" s="9" t="s">
        <v>2</v>
      </c>
      <c r="C36" s="9" t="s">
        <v>3</v>
      </c>
    </row>
    <row r="37" spans="1:3" ht="16.5">
      <c r="A37" s="3" t="s">
        <v>17</v>
      </c>
      <c r="B37" s="2" t="s">
        <v>9</v>
      </c>
      <c r="C37" s="4">
        <f>488225/100000</f>
        <v>4.88225</v>
      </c>
    </row>
    <row r="38" spans="1:3" ht="16.5">
      <c r="A38" s="3"/>
      <c r="B38" s="2" t="s">
        <v>6</v>
      </c>
      <c r="C38" s="4">
        <f>980570/100000</f>
        <v>9.8056999999999999</v>
      </c>
    </row>
    <row r="39" spans="1:3" ht="16.5">
      <c r="A39" s="3"/>
      <c r="B39" s="2" t="s">
        <v>19</v>
      </c>
      <c r="C39" s="4">
        <f>2880000/100000</f>
        <v>28.8</v>
      </c>
    </row>
    <row r="40" spans="1:3" ht="16.5">
      <c r="A40" s="3"/>
      <c r="B40" s="2" t="s">
        <v>18</v>
      </c>
      <c r="C40" s="4">
        <f>1666000/100000</f>
        <v>16.66</v>
      </c>
    </row>
    <row r="41" spans="1:3" ht="16.5">
      <c r="A41" s="3"/>
      <c r="B41" s="2" t="s">
        <v>5</v>
      </c>
      <c r="C41" s="4">
        <f>295086/100000</f>
        <v>2.95086</v>
      </c>
    </row>
    <row r="42" spans="1:3" ht="16.5">
      <c r="A42" s="3"/>
      <c r="B42" s="2" t="s">
        <v>7</v>
      </c>
      <c r="C42" s="4">
        <f>52400/100000</f>
        <v>0.52400000000000002</v>
      </c>
    </row>
    <row r="43" spans="1:3">
      <c r="A43" s="12" t="s">
        <v>4</v>
      </c>
      <c r="B43" s="12"/>
      <c r="C43" s="7">
        <f>SUM(C37:C42)</f>
        <v>63.622809999999994</v>
      </c>
    </row>
  </sheetData>
  <mergeCells count="12">
    <mergeCell ref="A26:B26"/>
    <mergeCell ref="A27:C27"/>
    <mergeCell ref="A34:B34"/>
    <mergeCell ref="A35:C35"/>
    <mergeCell ref="A43:B43"/>
    <mergeCell ref="A1:C1"/>
    <mergeCell ref="A2:C2"/>
    <mergeCell ref="A4:C4"/>
    <mergeCell ref="A12:B12"/>
    <mergeCell ref="A13:C13"/>
    <mergeCell ref="A19:B19"/>
    <mergeCell ref="A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2024-02-20T05:08:19Z</cp:lastPrinted>
  <dcterms:created xsi:type="dcterms:W3CDTF">2023-10-17T05:18:25Z</dcterms:created>
  <dcterms:modified xsi:type="dcterms:W3CDTF">2024-02-27T09:42:45Z</dcterms:modified>
</cp:coreProperties>
</file>